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o.deme\Documents\EO\BIDC 2019\Supports de placement\Mailling\"/>
    </mc:Choice>
  </mc:AlternateContent>
  <xr:revisionPtr revIDLastSave="0" documentId="8_{94452D0D-9233-4F2E-B5B9-176F36BD3E47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BIDC 2019-2026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2" l="1"/>
  <c r="E10" i="2" s="1"/>
  <c r="D11" i="2"/>
  <c r="D12" i="2"/>
  <c r="D13" i="2"/>
  <c r="D14" i="2"/>
  <c r="D15" i="2"/>
  <c r="D16" i="2"/>
  <c r="D17" i="2"/>
  <c r="D18" i="2"/>
  <c r="D9" i="2"/>
  <c r="B10" i="2"/>
  <c r="F10" i="2" s="1"/>
  <c r="B11" i="2" s="1"/>
  <c r="F11" i="2" s="1"/>
  <c r="B12" i="2" s="1"/>
  <c r="F12" i="2" s="1"/>
  <c r="B13" i="2" s="1"/>
  <c r="F13" i="2" s="1"/>
  <c r="B14" i="2" s="1"/>
  <c r="F8" i="2"/>
  <c r="F7" i="2"/>
  <c r="E11" i="2"/>
  <c r="E12" i="2"/>
  <c r="E13" i="2"/>
  <c r="E7" i="2"/>
  <c r="D7" i="2"/>
  <c r="D6" i="2"/>
  <c r="D5" i="2"/>
  <c r="C19" i="2"/>
  <c r="C8" i="2"/>
  <c r="C9" i="2"/>
  <c r="C10" i="2"/>
  <c r="C11" i="2"/>
  <c r="C12" i="2"/>
  <c r="C13" i="2"/>
  <c r="C14" i="2"/>
  <c r="C15" i="2"/>
  <c r="C16" i="2"/>
  <c r="C17" i="2"/>
  <c r="C18" i="2"/>
  <c r="C7" i="2"/>
  <c r="E5" i="2" l="1"/>
  <c r="F5" i="2"/>
  <c r="B6" i="2" s="1"/>
  <c r="F6" i="2" s="1"/>
  <c r="B7" i="2" s="1"/>
  <c r="B8" i="2" l="1"/>
  <c r="D8" i="2" s="1"/>
  <c r="E8" i="2" s="1"/>
  <c r="B9" i="2" l="1"/>
  <c r="F9" i="2" s="1"/>
  <c r="E6" i="2"/>
  <c r="F14" i="2" l="1"/>
  <c r="B15" i="2" s="1"/>
  <c r="E9" i="2"/>
  <c r="E14" i="2" l="1"/>
  <c r="F15" i="2"/>
  <c r="B16" i="2" s="1"/>
  <c r="F16" i="2" l="1"/>
  <c r="B17" i="2" s="1"/>
  <c r="E15" i="2"/>
  <c r="E16" i="2" l="1"/>
  <c r="F17" i="2"/>
  <c r="B18" i="2" s="1"/>
  <c r="F18" i="2" l="1"/>
  <c r="E17" i="2"/>
  <c r="E18" i="2" l="1"/>
  <c r="E19" i="2" l="1"/>
  <c r="D19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tc={83C9E844-6E05-4067-9630-5E441B695B7B}</author>
  </authors>
  <commentList>
    <comment ref="B5" authorId="0" shapeId="0" xr:uid="{83C9E844-6E05-4067-9630-5E441B695B7B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Indiquer le montant de votre souscription pour simulation</t>
      </text>
    </comment>
  </commentList>
</comments>
</file>

<file path=xl/sharedStrings.xml><?xml version="1.0" encoding="utf-8"?>
<sst xmlns="http://schemas.openxmlformats.org/spreadsheetml/2006/main" count="22" uniqueCount="22">
  <si>
    <t>En cours début période</t>
  </si>
  <si>
    <t>Amortissement Capital</t>
  </si>
  <si>
    <t>Intérêts 6.25%</t>
  </si>
  <si>
    <t>Semestrialités</t>
  </si>
  <si>
    <t>En cours fin de période</t>
  </si>
  <si>
    <t>TOTAL</t>
  </si>
  <si>
    <t>Semestres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</si>
  <si>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</si>
  <si>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</si>
  <si>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</si>
  <si>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</si>
  <si>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</si>
  <si>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</si>
  <si>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</si>
  <si>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</si>
  <si>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</si>
  <si>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</si>
  <si>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</si>
  <si>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</si>
  <si>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</si>
  <si>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</si>
  <si>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TABLEAU AMORTISSEMENT "BIDC 6,40% 2019-2026"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</si>
</sst>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3063"/>
      <name val="Calibri"/>
      <family val="2"/>
      <scheme val="minor"/>
    </font>
    <font>
      <b/>
      <sz val="12"/>
      <color rgb="FF003063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FEFF7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3" borderId="0" xfId="0" applyFont="1" applyFill="1"/>
    <xf numFmtId="14" fontId="5" fillId="4" borderId="1" xfId="0" applyNumberFormat="1" applyFont="1" applyFill="1" applyBorder="1" applyAlignment="1">
      <alignment horizontal="center" vertical="center" wrapText="1"/>
    </xf>
    <xf numFmtId="14" fontId="6" fillId="4" borderId="1" xfId="0" applyNumberFormat="1" applyFont="1" applyFill="1" applyBorder="1" applyAlignment="1">
      <alignment vertical="center" wrapText="1"/>
    </xf>
    <xf numFmtId="3" fontId="5" fillId="4" borderId="1" xfId="0" applyNumberFormat="1" applyFont="1" applyFill="1" applyBorder="1" applyAlignment="1">
      <alignment horizontal="right" vertical="center" wrapText="1"/>
    </xf>
    <xf numFmtId="3" fontId="6" fillId="5" borderId="1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deye Khady DIACK" id="{DB58E148-DD65-4CA0-BE9F-C890411B910B}" userId="S::nkdiack@cgfbourse.com::446183e5-9683-4a5b-8d26-87b7e50e6c5d" providerId="AD"/>
</personList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19-04-30T18:53:16.60" personId="{DB58E148-DD65-4CA0-BE9F-C890411B910B}" id="{83C9E844-6E05-4067-9630-5E441B695B7B}">
    <text>Indiquer le montant de votre souscription pour simulation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view="pageBreakPreview" zoomScaleNormal="100" zoomScaleSheetLayoutView="100" workbookViewId="0">
      <selection activeCell="G23" sqref="G23"/>
    </sheetView>
  </sheetViews>
  <sheetFormatPr baseColWidth="10" defaultColWidth="11.42578125" defaultRowHeight="15.75" x14ac:dyDescent="0.25"/>
  <cols>
    <col min="1" max="1" width="11.42578125" style="1"/>
    <col min="2" max="2" width="21.85546875" style="1" bestFit="1" customWidth="1"/>
    <col min="3" max="3" width="21.85546875" style="1" customWidth="1"/>
    <col min="4" max="4" width="19.5703125" style="1" bestFit="1" customWidth="1"/>
    <col min="5" max="5" width="15.42578125" style="1" bestFit="1" customWidth="1"/>
    <col min="6" max="6" width="22.140625" style="1" bestFit="1" customWidth="1"/>
    <col min="7" max="16384" width="11.42578125" style="1"/>
  </cols>
  <sheetData>
    <row r="1" spans="1:6" x14ac:dyDescent="0.25">
      <c r="A1" s="7" t="s">
        <v>21</v>
      </c>
      <c r="B1" s="7"/>
      <c r="C1" s="7"/>
      <c r="D1" s="7"/>
      <c r="E1" s="7"/>
      <c r="F1" s="7"/>
    </row>
    <row r="2" spans="1:6" x14ac:dyDescent="0.25">
      <c r="A2" s="7"/>
      <c r="B2" s="7"/>
      <c r="C2" s="7"/>
      <c r="D2" s="7"/>
      <c r="E2" s="7"/>
      <c r="F2" s="7"/>
    </row>
    <row r="3" spans="1:6" x14ac:dyDescent="0.25">
      <c r="A3" s="8" t="s">
        <v>6</v>
      </c>
      <c r="B3" s="9" t="s">
        <v>0</v>
      </c>
      <c r="C3" s="9" t="s">
        <v>1</v>
      </c>
      <c r="D3" s="9" t="s">
        <v>2</v>
      </c>
      <c r="E3" s="10" t="s">
        <v>3</v>
      </c>
      <c r="F3" s="11" t="s">
        <v>4</v>
      </c>
    </row>
    <row r="4" spans="1:6" x14ac:dyDescent="0.25">
      <c r="A4" s="8"/>
      <c r="B4" s="9"/>
      <c r="C4" s="9"/>
      <c r="D4" s="9"/>
      <c r="E4" s="10"/>
      <c r="F4" s="11"/>
    </row>
    <row r="5" spans="1:6" x14ac:dyDescent="0.25">
      <c r="A5" s="2" t="s">
        <v>7</v>
      </c>
      <c r="B5" s="5">
        <v>25000000000</v>
      </c>
      <c r="C5" s="4"/>
      <c r="D5" s="4">
        <f>B5*(6.4%/2)</f>
        <v>800000000</v>
      </c>
      <c r="E5" s="4">
        <f>D5+C5</f>
        <v>800000000</v>
      </c>
      <c r="F5" s="4">
        <f>B5-C5</f>
        <v>25000000000</v>
      </c>
    </row>
    <row r="6" spans="1:6" x14ac:dyDescent="0.25">
      <c r="A6" s="2" t="s">
        <v>8</v>
      </c>
      <c r="B6" s="4">
        <f>F5</f>
        <v>25000000000</v>
      </c>
      <c r="C6" s="4"/>
      <c r="D6" s="4">
        <f>B6*(6.4%/2)</f>
        <v>800000000</v>
      </c>
      <c r="E6" s="4">
        <f t="shared" ref="E6" si="0">D6+C6</f>
        <v>800000000</v>
      </c>
      <c r="F6" s="4">
        <f t="shared" ref="F6:F18" si="1">B6-C6</f>
        <v>25000000000</v>
      </c>
    </row>
    <row r="7" spans="1:6" x14ac:dyDescent="0.25">
      <c r="A7" s="2" t="s">
        <v>9</v>
      </c>
      <c r="B7" s="4">
        <f t="shared" ref="B7:B18" si="2">F6</f>
        <v>25000000000</v>
      </c>
      <c r="C7" s="4">
        <f>+$B$5/12</f>
        <v>2083333333.3333333</v>
      </c>
      <c r="D7" s="4">
        <f>B7*(6.4%/2)</f>
        <v>800000000</v>
      </c>
      <c r="E7" s="4">
        <f>SUM(C7:D7)</f>
        <v>2883333333.333333</v>
      </c>
      <c r="F7" s="4">
        <f t="shared" si="1"/>
        <v>22916666666.666668</v>
      </c>
    </row>
    <row r="8" spans="1:6" x14ac:dyDescent="0.25">
      <c r="A8" s="2" t="s">
        <v>10</v>
      </c>
      <c r="B8" s="4">
        <f t="shared" si="2"/>
        <v>22916666666.666668</v>
      </c>
      <c r="C8" s="4">
        <f t="shared" ref="C8:C18" si="3">+$B$5/12</f>
        <v>2083333333.3333333</v>
      </c>
      <c r="D8" s="4">
        <f>B8*(6.4%/2)</f>
        <v>733333333.33333337</v>
      </c>
      <c r="E8" s="4">
        <f t="shared" ref="E8:E18" si="4">SUM(C8:D8)</f>
        <v>2816666666.6666665</v>
      </c>
      <c r="F8" s="4">
        <f t="shared" si="1"/>
        <v>20833333333.333336</v>
      </c>
    </row>
    <row r="9" spans="1:6" x14ac:dyDescent="0.25">
      <c r="A9" s="2" t="s">
        <v>11</v>
      </c>
      <c r="B9" s="4">
        <f t="shared" si="2"/>
        <v>20833333333.333336</v>
      </c>
      <c r="C9" s="4">
        <f t="shared" si="3"/>
        <v>2083333333.3333333</v>
      </c>
      <c r="D9" s="4">
        <f>B9*(6.4%/2)</f>
        <v>666666666.66666675</v>
      </c>
      <c r="E9" s="4">
        <f t="shared" si="4"/>
        <v>2750000000</v>
      </c>
      <c r="F9" s="4">
        <f t="shared" si="1"/>
        <v>18750000000.000004</v>
      </c>
    </row>
    <row r="10" spans="1:6" x14ac:dyDescent="0.25">
      <c r="A10" s="2" t="s">
        <v>12</v>
      </c>
      <c r="B10" s="4">
        <f t="shared" si="2"/>
        <v>18750000000.000004</v>
      </c>
      <c r="C10" s="4">
        <f t="shared" si="3"/>
        <v>2083333333.3333333</v>
      </c>
      <c r="D10" s="4">
        <f t="shared" ref="D10:D18" si="5">B10*(6.4%/2)</f>
        <v>600000000.00000012</v>
      </c>
      <c r="E10" s="4">
        <f t="shared" si="4"/>
        <v>2683333333.3333335</v>
      </c>
      <c r="F10" s="4">
        <f t="shared" si="1"/>
        <v>16666666666.66667</v>
      </c>
    </row>
    <row r="11" spans="1:6" x14ac:dyDescent="0.25">
      <c r="A11" s="2" t="s">
        <v>13</v>
      </c>
      <c r="B11" s="4">
        <f t="shared" si="2"/>
        <v>16666666666.66667</v>
      </c>
      <c r="C11" s="4">
        <f t="shared" si="3"/>
        <v>2083333333.3333333</v>
      </c>
      <c r="D11" s="4">
        <f t="shared" si="5"/>
        <v>533333333.33333343</v>
      </c>
      <c r="E11" s="4">
        <f t="shared" si="4"/>
        <v>2616666666.6666665</v>
      </c>
      <c r="F11" s="4">
        <f t="shared" si="1"/>
        <v>14583333333.333336</v>
      </c>
    </row>
    <row r="12" spans="1:6" x14ac:dyDescent="0.25">
      <c r="A12" s="2" t="s">
        <v>14</v>
      </c>
      <c r="B12" s="4">
        <f t="shared" si="2"/>
        <v>14583333333.333336</v>
      </c>
      <c r="C12" s="4">
        <f t="shared" si="3"/>
        <v>2083333333.3333333</v>
      </c>
      <c r="D12" s="4">
        <f t="shared" si="5"/>
        <v>466666666.66666675</v>
      </c>
      <c r="E12" s="4">
        <f t="shared" si="4"/>
        <v>2550000000</v>
      </c>
      <c r="F12" s="4">
        <f t="shared" si="1"/>
        <v>12500000000.000002</v>
      </c>
    </row>
    <row r="13" spans="1:6" x14ac:dyDescent="0.25">
      <c r="A13" s="2" t="s">
        <v>15</v>
      </c>
      <c r="B13" s="4">
        <f t="shared" si="2"/>
        <v>12500000000.000002</v>
      </c>
      <c r="C13" s="4">
        <f t="shared" si="3"/>
        <v>2083333333.3333333</v>
      </c>
      <c r="D13" s="4">
        <f t="shared" si="5"/>
        <v>400000000.00000006</v>
      </c>
      <c r="E13" s="4">
        <f t="shared" si="4"/>
        <v>2483333333.3333335</v>
      </c>
      <c r="F13" s="4">
        <f t="shared" si="1"/>
        <v>10416666666.666668</v>
      </c>
    </row>
    <row r="14" spans="1:6" x14ac:dyDescent="0.25">
      <c r="A14" s="2" t="s">
        <v>16</v>
      </c>
      <c r="B14" s="4">
        <f t="shared" si="2"/>
        <v>10416666666.666668</v>
      </c>
      <c r="C14" s="4">
        <f t="shared" si="3"/>
        <v>2083333333.3333333</v>
      </c>
      <c r="D14" s="4">
        <f t="shared" si="5"/>
        <v>333333333.33333337</v>
      </c>
      <c r="E14" s="4">
        <f t="shared" si="4"/>
        <v>2416666666.6666665</v>
      </c>
      <c r="F14" s="4">
        <f t="shared" si="1"/>
        <v>8333333333.3333349</v>
      </c>
    </row>
    <row r="15" spans="1:6" x14ac:dyDescent="0.25">
      <c r="A15" s="2" t="s">
        <v>17</v>
      </c>
      <c r="B15" s="4">
        <f t="shared" si="2"/>
        <v>8333333333.3333349</v>
      </c>
      <c r="C15" s="4">
        <f t="shared" si="3"/>
        <v>2083333333.3333333</v>
      </c>
      <c r="D15" s="4">
        <f t="shared" si="5"/>
        <v>266666666.66666672</v>
      </c>
      <c r="E15" s="4">
        <f t="shared" si="4"/>
        <v>2350000000</v>
      </c>
      <c r="F15" s="4">
        <f t="shared" si="1"/>
        <v>6250000000.0000019</v>
      </c>
    </row>
    <row r="16" spans="1:6" x14ac:dyDescent="0.25">
      <c r="A16" s="2" t="s">
        <v>18</v>
      </c>
      <c r="B16" s="4">
        <f t="shared" si="2"/>
        <v>6250000000.0000019</v>
      </c>
      <c r="C16" s="4">
        <f t="shared" si="3"/>
        <v>2083333333.3333333</v>
      </c>
      <c r="D16" s="4">
        <f t="shared" si="5"/>
        <v>200000000.00000006</v>
      </c>
      <c r="E16" s="4">
        <f t="shared" si="4"/>
        <v>2283333333.3333335</v>
      </c>
      <c r="F16" s="4">
        <f t="shared" si="1"/>
        <v>4166666666.6666689</v>
      </c>
    </row>
    <row r="17" spans="1:6" x14ac:dyDescent="0.25">
      <c r="A17" s="2" t="s">
        <v>19</v>
      </c>
      <c r="B17" s="4">
        <f t="shared" si="2"/>
        <v>4166666666.6666689</v>
      </c>
      <c r="C17" s="4">
        <f t="shared" si="3"/>
        <v>2083333333.3333333</v>
      </c>
      <c r="D17" s="4">
        <f t="shared" si="5"/>
        <v>133333333.3333334</v>
      </c>
      <c r="E17" s="4">
        <f t="shared" si="4"/>
        <v>2216666666.6666665</v>
      </c>
      <c r="F17" s="4">
        <f t="shared" si="1"/>
        <v>2083333333.3333356</v>
      </c>
    </row>
    <row r="18" spans="1:6" x14ac:dyDescent="0.25">
      <c r="A18" s="2" t="s">
        <v>20</v>
      </c>
      <c r="B18" s="4">
        <f t="shared" si="2"/>
        <v>2083333333.3333356</v>
      </c>
      <c r="C18" s="4">
        <f t="shared" si="3"/>
        <v>2083333333.3333333</v>
      </c>
      <c r="D18" s="4">
        <f t="shared" si="5"/>
        <v>66666666.666666739</v>
      </c>
      <c r="E18" s="4">
        <f t="shared" si="4"/>
        <v>2150000000</v>
      </c>
      <c r="F18" s="4">
        <f t="shared" si="1"/>
        <v>2.384185791015625E-6</v>
      </c>
    </row>
    <row r="19" spans="1:6" x14ac:dyDescent="0.25">
      <c r="A19" s="3" t="s">
        <v>5</v>
      </c>
      <c r="B19" s="3"/>
      <c r="C19" s="6">
        <f>SUM(C5:C18)</f>
        <v>24999999999.999996</v>
      </c>
      <c r="D19" s="6">
        <f>SUM(D5:D18)</f>
        <v>6800000000</v>
      </c>
      <c r="E19" s="6">
        <f>SUM(E5:E18)</f>
        <v>31800000000</v>
      </c>
      <c r="F19" s="6"/>
    </row>
  </sheetData>
  <mergeCells count="7">
    <mergeCell ref="A1:F2"/>
    <mergeCell ref="A3:A4"/>
    <mergeCell ref="B3:B4"/>
    <mergeCell ref="C3:C4"/>
    <mergeCell ref="D3:D4"/>
    <mergeCell ref="E3:E4"/>
    <mergeCell ref="F3:F4"/>
  </mergeCells>
  <phoneticPr fontId="7" type="noConversion"/>
  <pageMargins left="0.7" right="0.7" top="0.75" bottom="0.75" header="0.3" footer="0.3"/>
  <pageSetup scale="98" orientation="landscape" r:id="rId1"/>
  <headerFooter>
    <oddFooter>&amp;L&amp;"-,Gras italique"&amp;K0070C0Document CGF BOURSE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a217cf6-000e-4b0e-919d-45451cbfdaa9">
      <UserInfo>
        <DisplayName>Ndeye Khady DIACK</DisplayName>
        <AccountId>51</AccountId>
        <AccountType/>
      </UserInfo>
    </SharedWithUsers>
    <_Flow_SignoffStatus xmlns="330c3ae2-bf83-44ee-a273-e8b63d08b66a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E723C08FC58544989045806C1EA040" ma:contentTypeVersion="10" ma:contentTypeDescription="Crée un document." ma:contentTypeScope="" ma:versionID="00f8872ca623c56e1c10285aa9599d69">
  <xsd:schema xmlns:xsd="http://www.w3.org/2001/XMLSchema" xmlns:xs="http://www.w3.org/2001/XMLSchema" xmlns:p="http://schemas.microsoft.com/office/2006/metadata/properties" xmlns:ns2="aa217cf6-000e-4b0e-919d-45451cbfdaa9" xmlns:ns3="330c3ae2-bf83-44ee-a273-e8b63d08b66a" targetNamespace="http://schemas.microsoft.com/office/2006/metadata/properties" ma:root="true" ma:fieldsID="b2f08cc8f8a2da0f2f1ed6791f34f0e4" ns2:_="" ns3:_="">
    <xsd:import namespace="aa217cf6-000e-4b0e-919d-45451cbfdaa9"/>
    <xsd:import namespace="330c3ae2-bf83-44ee-a273-e8b63d08b66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EventHashCode" minOccurs="0"/>
                <xsd:element ref="ns3:MediaServiceGenerationTime" minOccurs="0"/>
                <xsd:element ref="ns3:MediaServiceOCR" minOccurs="0"/>
                <xsd:element ref="ns3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217cf6-000e-4b0e-919d-45451cbfda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0c3ae2-bf83-44ee-a273-e8b63d08b6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7" nillable="true" ma:displayName="État de validation" ma:internalName="_x00c9_tat_x0020_de_x0020_valid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526A58-C5F3-4677-873E-9C6A01902D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21335DE-B0FF-411B-A7F0-91FD89FE34A3}">
  <ds:schemaRefs>
    <ds:schemaRef ds:uri="http://purl.org/dc/elements/1.1/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330c3ae2-bf83-44ee-a273-e8b63d08b66a"/>
    <ds:schemaRef ds:uri="aa217cf6-000e-4b0e-919d-45451cbfdaa9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6C919B7-81CA-4FAF-B186-F755A478F75B}">
  <ds:schemaRefs>
    <ds:schemaRef ds:uri="http://schemas.microsoft.com/office/2006/metadata/contentType"/>
    <ds:schemaRef ds:uri="http://schemas.microsoft.com/office/2006/metadata/properties/metaAttributes"/>
    <ds:schemaRef ds:uri="http://www.w3.org/2000/xmlns/"/>
    <ds:schemaRef ds:uri="http://www.w3.org/2001/XMLSchema"/>
    <ds:schemaRef ds:uri="aa217cf6-000e-4b0e-919d-45451cbfdaa9"/>
    <ds:schemaRef ds:uri="330c3ae2-bf83-44ee-a273-e8b63d08b66a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BIDC 2019-2026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Oumar DEME</dc:creator>
  <cp:keywords/>
  <dc:description/>
  <cp:lastModifiedBy>Oumar DEME</cp:lastModifiedBy>
  <cp:revision/>
  <cp:lastPrinted>2019-05-28T09:15:56Z</cp:lastPrinted>
  <dcterms:created xsi:type="dcterms:W3CDTF">2017-03-23T15:04:54Z</dcterms:created>
  <dcterms:modified xsi:type="dcterms:W3CDTF">2019-06-19T09:41:36Z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0x01010081E723C08FC58544989045806C1EA040</vt:lpwstr>
  </property>
</Properties>
</file>