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ursecgf-my.sharepoint.com/personal/mlseck_cgfbourse_com/Documents/Documents/Marché des TP/Emissions/SENEGAL/2022-02-25 ~ OAT Etat du Sénégal/"/>
    </mc:Choice>
  </mc:AlternateContent>
  <xr:revisionPtr revIDLastSave="0" documentId="8_{733AB26A-B15B-4FE7-BE40-F99EA6B2A6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 SN DU 28012022" sheetId="1" r:id="rId1"/>
    <sheet name="Feuil1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E31" i="3"/>
  <c r="F31" i="3" s="1"/>
  <c r="C24" i="3" s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E25" i="1" l="1"/>
  <c r="C25" i="1"/>
  <c r="G25" i="1" l="1"/>
</calcChain>
</file>

<file path=xl/sharedStrings.xml><?xml version="1.0" encoding="utf-8"?>
<sst xmlns="http://schemas.openxmlformats.org/spreadsheetml/2006/main" count="75" uniqueCount="50">
  <si>
    <t>180 mois</t>
  </si>
  <si>
    <t>Taux proposés</t>
  </si>
  <si>
    <t>Taux correspondants</t>
  </si>
  <si>
    <t xml:space="preserve">N° Compte </t>
  </si>
  <si>
    <t xml:space="preserve">Nom et Prénom </t>
  </si>
  <si>
    <t>Montant à investir</t>
  </si>
  <si>
    <t>Montant total</t>
  </si>
  <si>
    <t>0065681064</t>
  </si>
  <si>
    <t>Salifou OUEDRAOGO</t>
  </si>
  <si>
    <t>TOTAL</t>
  </si>
  <si>
    <t>Date</t>
  </si>
  <si>
    <t>Intruments</t>
  </si>
  <si>
    <t>OAT SN 5,60% 2021-2024</t>
  </si>
  <si>
    <t>OAT SN 5,60% 2021-2026</t>
  </si>
  <si>
    <t>OAT SN 6,00% 2021-2031</t>
  </si>
  <si>
    <t>Pays</t>
  </si>
  <si>
    <t>SENEGAL</t>
  </si>
  <si>
    <t>Maturité</t>
  </si>
  <si>
    <t>36 mois</t>
  </si>
  <si>
    <t>60 mois</t>
  </si>
  <si>
    <t>120 mois</t>
  </si>
  <si>
    <t>Taux facial</t>
  </si>
  <si>
    <t>Valeur nominale en Fcfa</t>
  </si>
  <si>
    <t>Prix proposés en Fcfa</t>
  </si>
  <si>
    <t>Montant</t>
  </si>
  <si>
    <t>CARACTERISTIQUES DE L'OFFRE</t>
  </si>
  <si>
    <t>Pays :</t>
  </si>
  <si>
    <t>Montant demandé :</t>
  </si>
  <si>
    <t>Date de l'opération :</t>
  </si>
  <si>
    <t>Date de valeur :</t>
  </si>
  <si>
    <t>Échéance :</t>
  </si>
  <si>
    <t>Maturité :</t>
  </si>
  <si>
    <t>Taux facial :</t>
  </si>
  <si>
    <t>Montant investi :</t>
  </si>
  <si>
    <t>Taux acturiel :</t>
  </si>
  <si>
    <t>PROPOSITION DE PLACEMENT</t>
  </si>
  <si>
    <t>Prix proposés</t>
  </si>
  <si>
    <t>Taux actuariels attendus</t>
  </si>
  <si>
    <t>Montants investis</t>
  </si>
  <si>
    <t>Opérations</t>
  </si>
  <si>
    <t>Client</t>
  </si>
  <si>
    <t>Date_émission</t>
  </si>
  <si>
    <t>Nombre_titres</t>
  </si>
  <si>
    <t>Prix proposé</t>
  </si>
  <si>
    <t>Statut</t>
  </si>
  <si>
    <t>OATSN 5,60% 21-28 DU 16/04/2026</t>
  </si>
  <si>
    <t>SONAC</t>
  </si>
  <si>
    <t xml:space="preserve">                10 041 </t>
  </si>
  <si>
    <t>RETENUE</t>
  </si>
  <si>
    <t>AMINATA CISSE EP NDIAYE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</si>
</sst>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-* #,##0_-;\-* #,##0_-;_-* &quot;-&quot;??_-;_-@_-"/>
    <numFmt numFmtId="168" formatCode="0.000%"/>
    <numFmt numFmtId="169" formatCode="#,##0&quot; FCFA&quot;"/>
    <numFmt numFmtId="170" formatCode="0.000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8" tint="-0.249977111117893"/>
      <name val="Times New Roman"/>
      <family val="1"/>
    </font>
    <font>
      <b/>
      <sz val="12"/>
      <color rgb="FFFFFFFF"/>
      <name val="Times New Roman"/>
      <family val="1"/>
    </font>
    <font>
      <sz val="10"/>
      <color rgb="FF000000"/>
      <name val="Century Gothic"/>
      <family val="2"/>
    </font>
    <font>
      <sz val="11"/>
      <color theme="1"/>
      <name val="Cambria Math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lightGray">
        <fgColor theme="0"/>
        <bgColor theme="4" tint="0.79998168889431442"/>
      </patternFill>
    </fill>
    <fill>
      <patternFill patternType="solid">
        <fgColor rgb="FF0099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164" fontId="2" fillId="2" borderId="12" xfId="2" applyFont="1" applyFill="1" applyBorder="1" applyAlignment="1">
      <alignment horizontal="center"/>
    </xf>
    <xf numFmtId="166" fontId="0" fillId="0" borderId="0" xfId="0" applyNumberForma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2" fillId="3" borderId="10" xfId="1" applyNumberFormat="1" applyFont="1" applyFill="1" applyBorder="1"/>
    <xf numFmtId="166" fontId="2" fillId="3" borderId="12" xfId="1" applyNumberFormat="1" applyFont="1" applyFill="1" applyBorder="1"/>
    <xf numFmtId="166" fontId="2" fillId="3" borderId="13" xfId="0" applyNumberFormat="1" applyFont="1" applyFill="1" applyBorder="1"/>
    <xf numFmtId="166" fontId="2" fillId="3" borderId="13" xfId="1" applyNumberFormat="1" applyFont="1" applyFill="1" applyBorder="1"/>
    <xf numFmtId="0" fontId="2" fillId="3" borderId="14" xfId="0" applyFont="1" applyFill="1" applyBorder="1" applyAlignment="1">
      <alignment horizontal="center"/>
    </xf>
    <xf numFmtId="167" fontId="2" fillId="4" borderId="21" xfId="0" applyNumberFormat="1" applyFont="1" applyFill="1" applyBorder="1"/>
    <xf numFmtId="0" fontId="4" fillId="0" borderId="25" xfId="0" applyFont="1" applyBorder="1"/>
    <xf numFmtId="0" fontId="4" fillId="0" borderId="21" xfId="0" applyFont="1" applyBorder="1"/>
    <xf numFmtId="14" fontId="4" fillId="0" borderId="21" xfId="0" applyNumberFormat="1" applyFont="1" applyBorder="1"/>
    <xf numFmtId="3" fontId="4" fillId="0" borderId="21" xfId="0" applyNumberFormat="1" applyFont="1" applyBorder="1" applyAlignment="1">
      <alignment horizontal="center" vertical="center"/>
    </xf>
    <xf numFmtId="166" fontId="6" fillId="0" borderId="0" xfId="0" applyNumberFormat="1" applyFont="1"/>
    <xf numFmtId="0" fontId="6" fillId="0" borderId="0" xfId="0" applyFont="1"/>
    <xf numFmtId="0" fontId="6" fillId="0" borderId="26" xfId="0" applyFont="1" applyBorder="1"/>
    <xf numFmtId="3" fontId="6" fillId="0" borderId="26" xfId="0" applyNumberFormat="1" applyFont="1" applyBorder="1"/>
    <xf numFmtId="3" fontId="6" fillId="0" borderId="26" xfId="0" applyNumberFormat="1" applyFont="1" applyBorder="1" applyAlignment="1" applyProtection="1">
      <alignment horizontal="center"/>
      <protection hidden="1"/>
    </xf>
    <xf numFmtId="169" fontId="7" fillId="0" borderId="26" xfId="0" applyNumberFormat="1" applyFont="1" applyBorder="1" applyAlignment="1" applyProtection="1">
      <alignment horizontal="center"/>
      <protection hidden="1"/>
    </xf>
    <xf numFmtId="14" fontId="6" fillId="0" borderId="26" xfId="0" applyNumberFormat="1" applyFont="1" applyBorder="1" applyAlignment="1" applyProtection="1">
      <alignment horizontal="center"/>
      <protection hidden="1"/>
    </xf>
    <xf numFmtId="10" fontId="6" fillId="0" borderId="26" xfId="0" applyNumberFormat="1" applyFont="1" applyBorder="1" applyAlignment="1" applyProtection="1">
      <alignment horizontal="center"/>
      <protection hidden="1"/>
    </xf>
    <xf numFmtId="169" fontId="8" fillId="6" borderId="26" xfId="0" applyNumberFormat="1" applyFont="1" applyFill="1" applyBorder="1" applyAlignment="1" applyProtection="1">
      <alignment horizontal="center"/>
      <protection locked="0" hidden="1"/>
    </xf>
    <xf numFmtId="168" fontId="8" fillId="6" borderId="26" xfId="4" applyNumberFormat="1" applyFont="1" applyFill="1" applyBorder="1" applyAlignment="1" applyProtection="1">
      <alignment horizontal="center"/>
      <protection locked="0" hidden="1"/>
    </xf>
    <xf numFmtId="169" fontId="6" fillId="0" borderId="26" xfId="0" applyNumberFormat="1" applyFont="1" applyBorder="1" applyAlignment="1" applyProtection="1">
      <alignment horizontal="center"/>
      <protection locked="0" hidden="1"/>
    </xf>
    <xf numFmtId="168" fontId="6" fillId="0" borderId="26" xfId="0" applyNumberFormat="1" applyFont="1" applyBorder="1" applyAlignment="1" applyProtection="1">
      <alignment horizontal="center"/>
      <protection hidden="1"/>
    </xf>
    <xf numFmtId="0" fontId="6" fillId="0" borderId="26" xfId="0" applyFont="1" applyBorder="1" applyAlignment="1" applyProtection="1">
      <alignment horizontal="left" vertical="center" indent="2"/>
      <protection hidden="1"/>
    </xf>
    <xf numFmtId="0" fontId="9" fillId="7" borderId="12" xfId="0" applyFont="1" applyFill="1" applyBorder="1" applyAlignment="1">
      <alignment vertical="center" wrapText="1"/>
    </xf>
    <xf numFmtId="0" fontId="9" fillId="7" borderId="13" xfId="0" applyFont="1" applyFill="1" applyBorder="1" applyAlignment="1">
      <alignment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4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10" fontId="10" fillId="0" borderId="28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6" fontId="10" fillId="0" borderId="28" xfId="1" applyNumberFormat="1" applyFont="1" applyBorder="1" applyAlignment="1">
      <alignment horizontal="center" vertical="center"/>
    </xf>
    <xf numFmtId="170" fontId="2" fillId="2" borderId="12" xfId="4" applyNumberFormat="1" applyFont="1" applyFill="1" applyBorder="1" applyAlignment="1">
      <alignment horizontal="center"/>
    </xf>
    <xf numFmtId="166" fontId="2" fillId="3" borderId="2" xfId="1" applyNumberFormat="1" applyFont="1" applyFill="1" applyBorder="1"/>
    <xf numFmtId="164" fontId="2" fillId="2" borderId="13" xfId="2" applyFont="1" applyFill="1" applyBorder="1" applyAlignment="1">
      <alignment horizontal="center"/>
    </xf>
    <xf numFmtId="9" fontId="2" fillId="2" borderId="12" xfId="4" applyFont="1" applyFill="1" applyBorder="1" applyAlignment="1">
      <alignment horizontal="center"/>
    </xf>
    <xf numFmtId="0" fontId="2" fillId="0" borderId="0" xfId="0" applyFont="1"/>
    <xf numFmtId="166" fontId="2" fillId="0" borderId="32" xfId="0" applyNumberFormat="1" applyFont="1" applyBorder="1"/>
    <xf numFmtId="0" fontId="2" fillId="0" borderId="7" xfId="0" quotePrefix="1" applyFont="1" applyBorder="1"/>
    <xf numFmtId="0" fontId="2" fillId="0" borderId="8" xfId="0" applyFont="1" applyBorder="1"/>
    <xf numFmtId="166" fontId="2" fillId="0" borderId="7" xfId="1" applyNumberFormat="1" applyFont="1" applyBorder="1"/>
    <xf numFmtId="166" fontId="2" fillId="0" borderId="29" xfId="1" applyNumberFormat="1" applyFont="1" applyBorder="1"/>
    <xf numFmtId="43" fontId="2" fillId="0" borderId="17" xfId="1" applyFont="1" applyBorder="1"/>
    <xf numFmtId="43" fontId="2" fillId="0" borderId="18" xfId="1" applyFont="1" applyBorder="1"/>
    <xf numFmtId="166" fontId="2" fillId="0" borderId="15" xfId="0" applyNumberFormat="1" applyFont="1" applyBorder="1"/>
    <xf numFmtId="49" fontId="2" fillId="0" borderId="1" xfId="0" applyNumberFormat="1" applyFont="1" applyBorder="1"/>
    <xf numFmtId="0" fontId="2" fillId="0" borderId="3" xfId="0" applyFont="1" applyBorder="1"/>
    <xf numFmtId="166" fontId="2" fillId="0" borderId="1" xfId="1" applyNumberFormat="1" applyFont="1" applyBorder="1"/>
    <xf numFmtId="166" fontId="2" fillId="0" borderId="30" xfId="1" applyNumberFormat="1" applyFont="1" applyBorder="1"/>
    <xf numFmtId="43" fontId="2" fillId="0" borderId="15" xfId="1" applyFont="1" applyBorder="1"/>
    <xf numFmtId="49" fontId="2" fillId="0" borderId="1" xfId="0" quotePrefix="1" applyNumberFormat="1" applyFont="1" applyBorder="1"/>
    <xf numFmtId="0" fontId="2" fillId="0" borderId="1" xfId="0" quotePrefix="1" applyFont="1" applyBorder="1"/>
    <xf numFmtId="0" fontId="2" fillId="0" borderId="1" xfId="0" applyFont="1" applyBorder="1"/>
    <xf numFmtId="0" fontId="2" fillId="0" borderId="9" xfId="0" applyFont="1" applyBorder="1"/>
    <xf numFmtId="0" fontId="2" fillId="0" borderId="11" xfId="0" applyFont="1" applyBorder="1"/>
    <xf numFmtId="166" fontId="2" fillId="0" borderId="9" xfId="1" applyNumberFormat="1" applyFont="1" applyBorder="1"/>
    <xf numFmtId="166" fontId="2" fillId="0" borderId="31" xfId="1" applyNumberFormat="1" applyFont="1" applyBorder="1"/>
    <xf numFmtId="43" fontId="2" fillId="0" borderId="16" xfId="1" applyFont="1" applyBorder="1"/>
    <xf numFmtId="0" fontId="2" fillId="0" borderId="0" xfId="0" applyFont="1" applyAlignment="1">
      <alignment wrapText="1"/>
    </xf>
    <xf numFmtId="166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3" fontId="4" fillId="0" borderId="22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14" fontId="2" fillId="4" borderId="22" xfId="0" applyNumberFormat="1" applyFont="1" applyFill="1" applyBorder="1" applyAlignment="1">
      <alignment horizontal="center"/>
    </xf>
    <xf numFmtId="14" fontId="2" fillId="4" borderId="23" xfId="0" applyNumberFormat="1" applyFont="1" applyFill="1" applyBorder="1" applyAlignment="1">
      <alignment horizontal="center"/>
    </xf>
    <xf numFmtId="14" fontId="2" fillId="4" borderId="24" xfId="0" applyNumberFormat="1" applyFont="1" applyFill="1" applyBorder="1" applyAlignment="1">
      <alignment horizontal="center"/>
    </xf>
    <xf numFmtId="14" fontId="4" fillId="0" borderId="22" xfId="0" applyNumberFormat="1" applyFont="1" applyBorder="1" applyAlignment="1">
      <alignment horizontal="center"/>
    </xf>
    <xf numFmtId="14" fontId="4" fillId="0" borderId="23" xfId="0" applyNumberFormat="1" applyFont="1" applyBorder="1" applyAlignment="1">
      <alignment horizontal="center"/>
    </xf>
    <xf numFmtId="14" fontId="4" fillId="0" borderId="24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10" fontId="4" fillId="0" borderId="23" xfId="0" applyNumberFormat="1" applyFont="1" applyBorder="1" applyAlignment="1">
      <alignment horizontal="center"/>
    </xf>
    <xf numFmtId="10" fontId="4" fillId="0" borderId="24" xfId="0" applyNumberFormat="1" applyFont="1" applyBorder="1" applyAlignment="1">
      <alignment horizontal="center"/>
    </xf>
    <xf numFmtId="0" fontId="5" fillId="5" borderId="0" xfId="0" applyFont="1" applyFill="1" applyAlignment="1">
      <alignment horizontal="left" indent="1"/>
    </xf>
    <xf numFmtId="0" fontId="5" fillId="5" borderId="26" xfId="0" applyFont="1" applyFill="1" applyBorder="1" applyAlignment="1">
      <alignment horizontal="left" indent="1"/>
    </xf>
  </cellXfs>
  <cellStyles count="5">
    <cellStyle name="Milliers" xfId="1" builtinId="3"/>
    <cellStyle name="Milliers [0]" xfId="2" builtinId="6"/>
    <cellStyle name="Milliers 2" xfId="3" xr:uid="{5C9AF51A-B00E-4DFB-A532-2E9706CB5868}"/>
    <cellStyle name="Normal" xfId="0" builtinId="0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49"/>
  <sheetViews>
    <sheetView showGridLines="0" tabSelected="1" workbookViewId="0">
      <selection sqref="A1:XFD1048576"/>
    </sheetView>
  </sheetViews>
  <sheetFormatPr defaultColWidth="11.42578125" defaultRowHeight="15"/>
  <cols>
    <col min="1" max="1" width="11.140625" style="42" bestFit="1" customWidth="1"/>
    <col min="2" max="2" width="24.85546875" style="42" bestFit="1" customWidth="1"/>
    <col min="3" max="7" width="13.7109375" style="42" customWidth="1"/>
    <col min="8" max="16384" width="11.42578125" style="42"/>
  </cols>
  <sheetData>
    <row r="4" spans="1:7">
      <c r="C4" s="66" t="s">
        <v>0</v>
      </c>
      <c r="D4" s="67"/>
      <c r="E4" s="67"/>
      <c r="F4" s="68"/>
    </row>
    <row r="5" spans="1:7" ht="15.75">
      <c r="C5" s="69" t="s">
        <v>1</v>
      </c>
      <c r="D5" s="70"/>
      <c r="E5" s="70"/>
      <c r="F5" s="71"/>
    </row>
    <row r="6" spans="1:7">
      <c r="C6" s="43">
        <v>10000</v>
      </c>
      <c r="D6" s="40">
        <v>10405</v>
      </c>
      <c r="E6" s="1">
        <v>10455</v>
      </c>
      <c r="F6" s="1">
        <v>10505</v>
      </c>
    </row>
    <row r="7" spans="1:7" ht="15.75">
      <c r="C7" s="69" t="s">
        <v>2</v>
      </c>
      <c r="D7" s="70"/>
      <c r="E7" s="70"/>
      <c r="F7" s="71"/>
    </row>
    <row r="8" spans="1:7">
      <c r="C8" s="41">
        <v>0.06</v>
      </c>
      <c r="D8" s="38">
        <v>5.2659999999999998E-2</v>
      </c>
      <c r="E8" s="38">
        <v>5.2019999999999997E-2</v>
      </c>
      <c r="F8" s="38">
        <v>5.1389999999999998E-2</v>
      </c>
    </row>
    <row r="9" spans="1:7">
      <c r="A9" s="3" t="s">
        <v>3</v>
      </c>
      <c r="B9" s="4" t="s">
        <v>4</v>
      </c>
      <c r="C9" s="72" t="s">
        <v>5</v>
      </c>
      <c r="D9" s="73"/>
      <c r="E9" s="73"/>
      <c r="F9" s="74"/>
      <c r="G9" s="9" t="s">
        <v>6</v>
      </c>
    </row>
    <row r="10" spans="1:7">
      <c r="A10" s="44" t="s">
        <v>7</v>
      </c>
      <c r="B10" s="45" t="s">
        <v>8</v>
      </c>
      <c r="C10" s="46">
        <v>1000000</v>
      </c>
      <c r="D10" s="47"/>
      <c r="E10" s="48"/>
      <c r="F10" s="49"/>
      <c r="G10" s="50">
        <f t="shared" ref="G10:G24" si="0">SUM(C10:F10)</f>
        <v>1000000</v>
      </c>
    </row>
    <row r="11" spans="1:7">
      <c r="A11" s="51"/>
      <c r="B11" s="52"/>
      <c r="C11" s="53"/>
      <c r="D11" s="54"/>
      <c r="E11" s="55"/>
      <c r="F11" s="55"/>
      <c r="G11" s="50">
        <f t="shared" si="0"/>
        <v>0</v>
      </c>
    </row>
    <row r="12" spans="1:7">
      <c r="A12" s="56"/>
      <c r="B12" s="52"/>
      <c r="C12" s="53"/>
      <c r="D12" s="54"/>
      <c r="E12" s="55"/>
      <c r="F12" s="55"/>
      <c r="G12" s="50">
        <f t="shared" si="0"/>
        <v>0</v>
      </c>
    </row>
    <row r="13" spans="1:7">
      <c r="A13" s="57"/>
      <c r="B13" s="52"/>
      <c r="C13" s="53"/>
      <c r="D13" s="54"/>
      <c r="E13" s="55"/>
      <c r="F13" s="55"/>
      <c r="G13" s="50">
        <f t="shared" si="0"/>
        <v>0</v>
      </c>
    </row>
    <row r="14" spans="1:7">
      <c r="A14" s="56"/>
      <c r="B14" s="52"/>
      <c r="C14" s="53"/>
      <c r="D14" s="54"/>
      <c r="E14" s="55"/>
      <c r="F14" s="55"/>
      <c r="G14" s="50">
        <f t="shared" si="0"/>
        <v>0</v>
      </c>
    </row>
    <row r="15" spans="1:7">
      <c r="A15" s="56"/>
      <c r="B15" s="52"/>
      <c r="C15" s="53"/>
      <c r="D15" s="54"/>
      <c r="E15" s="55"/>
      <c r="F15" s="55"/>
      <c r="G15" s="50">
        <f t="shared" si="0"/>
        <v>0</v>
      </c>
    </row>
    <row r="16" spans="1:7">
      <c r="A16" s="58"/>
      <c r="B16" s="52"/>
      <c r="C16" s="53"/>
      <c r="D16" s="54"/>
      <c r="E16" s="55"/>
      <c r="F16" s="55"/>
      <c r="G16" s="50">
        <f t="shared" si="0"/>
        <v>0</v>
      </c>
    </row>
    <row r="17" spans="1:7">
      <c r="A17" s="58"/>
      <c r="B17" s="52"/>
      <c r="C17" s="53"/>
      <c r="D17" s="54"/>
      <c r="E17" s="55"/>
      <c r="F17" s="55"/>
      <c r="G17" s="50">
        <f t="shared" si="0"/>
        <v>0</v>
      </c>
    </row>
    <row r="18" spans="1:7">
      <c r="A18" s="58"/>
      <c r="B18" s="52"/>
      <c r="C18" s="53"/>
      <c r="D18" s="54"/>
      <c r="E18" s="55"/>
      <c r="F18" s="55"/>
      <c r="G18" s="50">
        <f t="shared" si="0"/>
        <v>0</v>
      </c>
    </row>
    <row r="19" spans="1:7">
      <c r="A19" s="58"/>
      <c r="B19" s="52"/>
      <c r="C19" s="53"/>
      <c r="D19" s="54"/>
      <c r="E19" s="55"/>
      <c r="F19" s="55"/>
      <c r="G19" s="50">
        <f t="shared" si="0"/>
        <v>0</v>
      </c>
    </row>
    <row r="20" spans="1:7">
      <c r="A20" s="58"/>
      <c r="B20" s="52"/>
      <c r="C20" s="53"/>
      <c r="D20" s="54"/>
      <c r="E20" s="55"/>
      <c r="F20" s="55"/>
      <c r="G20" s="50">
        <f t="shared" si="0"/>
        <v>0</v>
      </c>
    </row>
    <row r="21" spans="1:7">
      <c r="A21" s="58"/>
      <c r="B21" s="52"/>
      <c r="C21" s="53"/>
      <c r="D21" s="54"/>
      <c r="E21" s="55"/>
      <c r="F21" s="55"/>
      <c r="G21" s="50">
        <f t="shared" si="0"/>
        <v>0</v>
      </c>
    </row>
    <row r="22" spans="1:7">
      <c r="A22" s="58"/>
      <c r="B22" s="52"/>
      <c r="C22" s="53"/>
      <c r="D22" s="54"/>
      <c r="E22" s="55"/>
      <c r="F22" s="55"/>
      <c r="G22" s="50">
        <f t="shared" si="0"/>
        <v>0</v>
      </c>
    </row>
    <row r="23" spans="1:7">
      <c r="A23" s="58"/>
      <c r="B23" s="52"/>
      <c r="C23" s="53"/>
      <c r="D23" s="54"/>
      <c r="E23" s="55"/>
      <c r="F23" s="55"/>
      <c r="G23" s="50">
        <f t="shared" si="0"/>
        <v>0</v>
      </c>
    </row>
    <row r="24" spans="1:7">
      <c r="A24" s="59"/>
      <c r="B24" s="60"/>
      <c r="C24" s="61"/>
      <c r="D24" s="62"/>
      <c r="E24" s="63"/>
      <c r="F24" s="63"/>
      <c r="G24" s="50">
        <f t="shared" si="0"/>
        <v>0</v>
      </c>
    </row>
    <row r="25" spans="1:7">
      <c r="A25" s="75" t="s">
        <v>9</v>
      </c>
      <c r="B25" s="76"/>
      <c r="C25" s="5">
        <f>SUM(C10:C24)</f>
        <v>1000000</v>
      </c>
      <c r="D25" s="39"/>
      <c r="E25" s="6">
        <f>SUM(E10:E24)</f>
        <v>0</v>
      </c>
      <c r="F25" s="8"/>
      <c r="G25" s="7">
        <f>SUM(G10:G24)</f>
        <v>1000000</v>
      </c>
    </row>
    <row r="30" spans="1:7">
      <c r="G30" s="64"/>
    </row>
    <row r="36" spans="1:6">
      <c r="A36" s="65"/>
      <c r="B36" s="65"/>
      <c r="C36" s="65"/>
      <c r="D36" s="65"/>
      <c r="E36" s="65"/>
      <c r="F36" s="65"/>
    </row>
    <row r="37" spans="1:6">
      <c r="A37" s="65"/>
      <c r="B37" s="65"/>
      <c r="C37" s="65"/>
      <c r="D37" s="65"/>
      <c r="E37" s="65"/>
      <c r="F37" s="65"/>
    </row>
    <row r="38" spans="1:6">
      <c r="A38" s="65"/>
      <c r="B38" s="65"/>
      <c r="C38" s="65"/>
      <c r="D38" s="65"/>
      <c r="E38" s="65"/>
      <c r="F38" s="65"/>
    </row>
    <row r="39" spans="1:6">
      <c r="A39" s="65"/>
      <c r="B39" s="65"/>
      <c r="C39" s="65"/>
      <c r="D39" s="65"/>
      <c r="E39" s="65"/>
      <c r="F39" s="65"/>
    </row>
    <row r="40" spans="1:6">
      <c r="A40" s="65"/>
      <c r="B40" s="65"/>
      <c r="C40" s="65"/>
      <c r="D40" s="65"/>
      <c r="E40" s="65"/>
      <c r="F40" s="65"/>
    </row>
    <row r="41" spans="1:6">
      <c r="A41" s="65"/>
      <c r="B41" s="65"/>
      <c r="C41" s="65"/>
      <c r="D41" s="65"/>
      <c r="E41" s="65"/>
      <c r="F41" s="65"/>
    </row>
    <row r="42" spans="1:6">
      <c r="A42" s="65"/>
      <c r="B42" s="65"/>
      <c r="C42" s="65"/>
      <c r="D42" s="65"/>
      <c r="E42" s="65"/>
      <c r="F42" s="65"/>
    </row>
    <row r="43" spans="1:6">
      <c r="A43" s="65"/>
      <c r="B43" s="65"/>
      <c r="C43" s="65"/>
      <c r="D43" s="65"/>
      <c r="E43" s="65"/>
      <c r="F43" s="65"/>
    </row>
    <row r="44" spans="1:6">
      <c r="A44" s="65"/>
      <c r="B44" s="65"/>
      <c r="C44" s="65"/>
      <c r="D44" s="65"/>
      <c r="E44" s="65"/>
      <c r="F44" s="65"/>
    </row>
    <row r="45" spans="1:6">
      <c r="A45" s="65"/>
      <c r="B45" s="65"/>
      <c r="C45" s="65"/>
      <c r="D45" s="65"/>
      <c r="E45" s="65"/>
      <c r="F45" s="65"/>
    </row>
    <row r="46" spans="1:6">
      <c r="A46" s="65"/>
      <c r="B46" s="65"/>
      <c r="C46" s="65"/>
      <c r="D46" s="65"/>
      <c r="E46" s="65"/>
      <c r="F46" s="65"/>
    </row>
    <row r="47" spans="1:6">
      <c r="A47" s="65"/>
      <c r="B47" s="65"/>
      <c r="C47" s="65"/>
      <c r="D47" s="65"/>
      <c r="E47" s="65"/>
      <c r="F47" s="65"/>
    </row>
    <row r="48" spans="1:6">
      <c r="A48" s="65"/>
      <c r="B48" s="65"/>
      <c r="C48" s="65"/>
      <c r="D48" s="65"/>
      <c r="E48" s="65"/>
      <c r="F48" s="65"/>
    </row>
    <row r="49" spans="1:6">
      <c r="A49" s="65"/>
      <c r="B49" s="65"/>
      <c r="C49" s="65"/>
      <c r="D49" s="65"/>
      <c r="E49" s="65"/>
      <c r="F49" s="65"/>
    </row>
  </sheetData>
  <mergeCells count="5">
    <mergeCell ref="C4:F4"/>
    <mergeCell ref="C5:F5"/>
    <mergeCell ref="C9:F9"/>
    <mergeCell ref="A25:B25"/>
    <mergeCell ref="C7:F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CA9C6-D005-4E86-B93E-0837D50BB329}">
  <dimension ref="B3:O38"/>
  <sheetViews>
    <sheetView showGridLines="0" topLeftCell="A4" workbookViewId="0">
      <selection activeCell="B35" sqref="B35:I37"/>
    </sheetView>
  </sheetViews>
  <sheetFormatPr defaultColWidth="11.42578125" defaultRowHeight="15"/>
  <cols>
    <col min="2" max="2" width="31.5703125" bestFit="1" customWidth="1"/>
    <col min="3" max="3" width="24.42578125" bestFit="1" customWidth="1"/>
    <col min="4" max="6" width="21.85546875" customWidth="1"/>
    <col min="7" max="7" width="21.28515625" bestFit="1" customWidth="1"/>
    <col min="8" max="8" width="16.42578125" bestFit="1" customWidth="1"/>
    <col min="12" max="12" width="21.28515625" bestFit="1" customWidth="1"/>
    <col min="13" max="13" width="12.7109375" bestFit="1" customWidth="1"/>
  </cols>
  <sheetData>
    <row r="3" spans="2:15">
      <c r="B3" s="10" t="s">
        <v>10</v>
      </c>
      <c r="C3" s="83">
        <v>43866</v>
      </c>
      <c r="D3" s="84"/>
      <c r="E3" s="85"/>
      <c r="G3" s="10" t="s">
        <v>10</v>
      </c>
      <c r="H3" s="83">
        <v>44309</v>
      </c>
      <c r="I3" s="84"/>
      <c r="J3" s="85"/>
      <c r="L3" s="10" t="s">
        <v>10</v>
      </c>
      <c r="M3" s="83">
        <v>44309</v>
      </c>
      <c r="N3" s="84"/>
      <c r="O3" s="85"/>
    </row>
    <row r="4" spans="2:15" ht="15.75">
      <c r="B4" s="11" t="s">
        <v>11</v>
      </c>
      <c r="C4" s="86" t="s">
        <v>12</v>
      </c>
      <c r="D4" s="87"/>
      <c r="E4" s="88"/>
      <c r="G4" s="11" t="s">
        <v>11</v>
      </c>
      <c r="H4" s="86" t="s">
        <v>13</v>
      </c>
      <c r="I4" s="87"/>
      <c r="J4" s="88"/>
      <c r="L4" s="11" t="s">
        <v>11</v>
      </c>
      <c r="M4" s="86" t="s">
        <v>14</v>
      </c>
      <c r="N4" s="87"/>
      <c r="O4" s="88"/>
    </row>
    <row r="5" spans="2:15" ht="15.75">
      <c r="B5" s="12" t="s">
        <v>15</v>
      </c>
      <c r="C5" s="86" t="s">
        <v>16</v>
      </c>
      <c r="D5" s="87"/>
      <c r="E5" s="88"/>
      <c r="G5" s="12" t="s">
        <v>15</v>
      </c>
      <c r="H5" s="86" t="s">
        <v>16</v>
      </c>
      <c r="I5" s="87"/>
      <c r="J5" s="88"/>
      <c r="L5" s="12" t="s">
        <v>15</v>
      </c>
      <c r="M5" s="86" t="s">
        <v>16</v>
      </c>
      <c r="N5" s="87"/>
      <c r="O5" s="88"/>
    </row>
    <row r="6" spans="2:15" ht="15.75">
      <c r="B6" s="12" t="s">
        <v>17</v>
      </c>
      <c r="C6" s="86" t="s">
        <v>18</v>
      </c>
      <c r="D6" s="87"/>
      <c r="E6" s="88"/>
      <c r="G6" s="12" t="s">
        <v>17</v>
      </c>
      <c r="H6" s="86" t="s">
        <v>19</v>
      </c>
      <c r="I6" s="87"/>
      <c r="J6" s="88"/>
      <c r="L6" s="12" t="s">
        <v>17</v>
      </c>
      <c r="M6" s="86" t="s">
        <v>20</v>
      </c>
      <c r="N6" s="87"/>
      <c r="O6" s="88"/>
    </row>
    <row r="7" spans="2:15" ht="15.75">
      <c r="B7" s="12" t="s">
        <v>21</v>
      </c>
      <c r="C7" s="89">
        <v>5.6000000000000001E-2</v>
      </c>
      <c r="D7" s="90"/>
      <c r="E7" s="91"/>
      <c r="G7" s="12" t="s">
        <v>21</v>
      </c>
      <c r="H7" s="89">
        <v>5.6000000000000001E-2</v>
      </c>
      <c r="I7" s="90"/>
      <c r="J7" s="91"/>
      <c r="L7" s="12" t="s">
        <v>21</v>
      </c>
      <c r="M7" s="89">
        <v>0.06</v>
      </c>
      <c r="N7" s="90"/>
      <c r="O7" s="91"/>
    </row>
    <row r="8" spans="2:15" ht="15.75">
      <c r="B8" s="12" t="s">
        <v>22</v>
      </c>
      <c r="C8" s="80">
        <v>10000</v>
      </c>
      <c r="D8" s="81"/>
      <c r="E8" s="82"/>
      <c r="G8" s="12" t="s">
        <v>22</v>
      </c>
      <c r="H8" s="80">
        <v>10000</v>
      </c>
      <c r="I8" s="81"/>
      <c r="J8" s="82"/>
      <c r="L8" s="12" t="s">
        <v>22</v>
      </c>
      <c r="M8" s="80">
        <v>10000</v>
      </c>
      <c r="N8" s="81"/>
      <c r="O8" s="82"/>
    </row>
    <row r="9" spans="2:15" ht="15.75">
      <c r="B9" s="13" t="s">
        <v>23</v>
      </c>
      <c r="C9" s="14"/>
      <c r="D9" s="14"/>
      <c r="E9" s="14"/>
      <c r="G9" s="13" t="s">
        <v>23</v>
      </c>
      <c r="H9" s="77">
        <v>10041</v>
      </c>
      <c r="I9" s="78"/>
      <c r="J9" s="79"/>
      <c r="L9" s="13" t="s">
        <v>23</v>
      </c>
      <c r="M9" s="77">
        <v>9900</v>
      </c>
      <c r="N9" s="78"/>
      <c r="O9" s="79"/>
    </row>
    <row r="10" spans="2:15" ht="15.75">
      <c r="B10" s="12" t="s">
        <v>24</v>
      </c>
      <c r="C10" s="14"/>
      <c r="D10" s="14"/>
      <c r="E10" s="14"/>
      <c r="G10" s="12" t="s">
        <v>24</v>
      </c>
      <c r="H10" s="77">
        <v>51900000</v>
      </c>
      <c r="I10" s="78"/>
      <c r="J10" s="79"/>
      <c r="L10" s="12" t="s">
        <v>24</v>
      </c>
      <c r="M10" s="77">
        <v>100000000</v>
      </c>
      <c r="N10" s="78"/>
      <c r="O10" s="79"/>
    </row>
    <row r="11" spans="2:15">
      <c r="B11" s="2"/>
      <c r="C11" s="2"/>
      <c r="D11" s="2"/>
      <c r="E11" s="2"/>
    </row>
    <row r="12" spans="2:15">
      <c r="B12" s="2"/>
      <c r="C12" s="2"/>
      <c r="D12" s="2"/>
      <c r="E12" s="2"/>
    </row>
    <row r="13" spans="2:15">
      <c r="B13" s="2"/>
      <c r="C13" s="2"/>
      <c r="D13" s="2"/>
      <c r="E13" s="2"/>
    </row>
    <row r="14" spans="2:15">
      <c r="B14" s="92" t="s">
        <v>25</v>
      </c>
      <c r="C14" s="92"/>
      <c r="D14" s="15"/>
      <c r="E14" s="15"/>
      <c r="F14" s="16"/>
    </row>
    <row r="15" spans="2:15">
      <c r="B15" s="17"/>
      <c r="C15" s="18"/>
      <c r="D15" s="15"/>
      <c r="E15" s="15"/>
      <c r="F15" s="16"/>
    </row>
    <row r="16" spans="2:15">
      <c r="B16" s="27" t="s">
        <v>26</v>
      </c>
      <c r="C16" s="19" t="s">
        <v>16</v>
      </c>
      <c r="D16" s="16"/>
      <c r="E16" s="16"/>
      <c r="F16" s="16"/>
    </row>
    <row r="17" spans="2:6">
      <c r="B17" s="27" t="s">
        <v>27</v>
      </c>
      <c r="C17" s="20">
        <v>75000000000</v>
      </c>
      <c r="D17" s="16"/>
      <c r="E17" s="16"/>
      <c r="F17" s="16"/>
    </row>
    <row r="18" spans="2:6">
      <c r="B18" s="27" t="s">
        <v>28</v>
      </c>
      <c r="C18" s="21">
        <v>44232</v>
      </c>
      <c r="D18" s="16"/>
      <c r="E18" s="16"/>
      <c r="F18" s="16"/>
    </row>
    <row r="19" spans="2:6">
      <c r="B19" s="27" t="s">
        <v>29</v>
      </c>
      <c r="C19" s="21">
        <v>44235</v>
      </c>
      <c r="D19" s="16"/>
      <c r="E19" s="16"/>
      <c r="F19" s="16"/>
    </row>
    <row r="20" spans="2:6">
      <c r="B20" s="27" t="s">
        <v>30</v>
      </c>
      <c r="C20" s="21">
        <v>45330</v>
      </c>
      <c r="D20" s="16"/>
      <c r="E20" s="16"/>
      <c r="F20" s="16"/>
    </row>
    <row r="21" spans="2:6">
      <c r="B21" s="27" t="s">
        <v>31</v>
      </c>
      <c r="C21" s="21" t="s">
        <v>18</v>
      </c>
      <c r="D21" s="16"/>
      <c r="E21" s="16"/>
      <c r="F21" s="16"/>
    </row>
    <row r="22" spans="2:6">
      <c r="B22" s="27" t="s">
        <v>32</v>
      </c>
      <c r="C22" s="22">
        <v>5.6000000000000001E-2</v>
      </c>
      <c r="D22" s="16"/>
      <c r="E22" s="16"/>
      <c r="F22" s="16"/>
    </row>
    <row r="23" spans="2:6">
      <c r="B23" s="27" t="s">
        <v>33</v>
      </c>
      <c r="C23" s="23">
        <v>2000000000</v>
      </c>
      <c r="D23" s="16"/>
      <c r="E23" s="16"/>
      <c r="F23" s="16"/>
    </row>
    <row r="24" spans="2:6">
      <c r="B24" s="27" t="s">
        <v>34</v>
      </c>
      <c r="C24" s="24">
        <f>(C31*C30+D31*D30+F31*F30+E30*E31)/SUM(C31:F31)</f>
        <v>5.6097019376516344E-2</v>
      </c>
      <c r="D24" s="16"/>
      <c r="E24" s="16"/>
      <c r="F24" s="16"/>
    </row>
    <row r="28" spans="2:6">
      <c r="B28" s="93" t="s">
        <v>35</v>
      </c>
      <c r="C28" s="93"/>
      <c r="D28" s="93"/>
      <c r="E28" s="93"/>
      <c r="F28" s="93"/>
    </row>
    <row r="29" spans="2:6">
      <c r="B29" s="27" t="s">
        <v>36</v>
      </c>
      <c r="C29" s="25">
        <v>10000</v>
      </c>
      <c r="D29" s="25">
        <v>9996</v>
      </c>
      <c r="E29" s="25">
        <v>9989</v>
      </c>
      <c r="F29" s="25">
        <v>9986</v>
      </c>
    </row>
    <row r="30" spans="2:6">
      <c r="B30" s="27" t="s">
        <v>37</v>
      </c>
      <c r="C30" s="26">
        <v>5.6000000000000001E-2</v>
      </c>
      <c r="D30" s="26">
        <v>5.6149999999999999E-2</v>
      </c>
      <c r="E30" s="26">
        <v>5.6410000000000002E-2</v>
      </c>
      <c r="F30" s="26">
        <v>5.6520387530326843E-2</v>
      </c>
    </row>
    <row r="31" spans="2:6">
      <c r="B31" s="27" t="s">
        <v>38</v>
      </c>
      <c r="C31" s="25">
        <v>1300000000</v>
      </c>
      <c r="D31" s="25">
        <v>400000000</v>
      </c>
      <c r="E31" s="25">
        <f>200000000</f>
        <v>200000000</v>
      </c>
      <c r="F31" s="25">
        <f>2000000000-C31-D31-E31</f>
        <v>100000000</v>
      </c>
    </row>
    <row r="34" spans="2:9" ht="15.75" thickBot="1"/>
    <row r="35" spans="2:9" ht="16.5" thickBot="1">
      <c r="B35" s="28" t="s">
        <v>39</v>
      </c>
      <c r="C35" s="29" t="s">
        <v>40</v>
      </c>
      <c r="D35" s="30" t="s">
        <v>21</v>
      </c>
      <c r="E35" s="30" t="s">
        <v>41</v>
      </c>
      <c r="F35" s="30" t="s">
        <v>42</v>
      </c>
      <c r="G35" s="30" t="s">
        <v>24</v>
      </c>
      <c r="H35" s="30" t="s">
        <v>43</v>
      </c>
      <c r="I35" s="30" t="s">
        <v>44</v>
      </c>
    </row>
    <row r="36" spans="2:9" ht="15.75" thickBot="1">
      <c r="B36" s="31" t="s">
        <v>45</v>
      </c>
      <c r="C36" s="32" t="s">
        <v>46</v>
      </c>
      <c r="D36" s="35">
        <v>5.6000000000000001E-2</v>
      </c>
      <c r="E36" s="33">
        <v>46500</v>
      </c>
      <c r="F36" s="32">
        <v>5000</v>
      </c>
      <c r="G36" s="37">
        <v>50000000</v>
      </c>
      <c r="H36" s="32" t="s">
        <v>47</v>
      </c>
      <c r="I36" s="34" t="s">
        <v>48</v>
      </c>
    </row>
    <row r="37" spans="2:9" ht="15.75" thickBot="1">
      <c r="B37" s="31" t="s">
        <v>45</v>
      </c>
      <c r="C37" s="32" t="s">
        <v>49</v>
      </c>
      <c r="D37" s="35">
        <v>5.6000000000000001E-2</v>
      </c>
      <c r="E37" s="33">
        <v>46500</v>
      </c>
      <c r="F37" s="32">
        <v>190</v>
      </c>
      <c r="G37" s="37">
        <v>1900000</v>
      </c>
      <c r="H37" s="32" t="s">
        <v>47</v>
      </c>
      <c r="I37" s="34" t="s">
        <v>48</v>
      </c>
    </row>
    <row r="38" spans="2:9" ht="87.75">
      <c r="B38" s="36"/>
    </row>
  </sheetData>
  <mergeCells count="24">
    <mergeCell ref="B14:C14"/>
    <mergeCell ref="B28:F28"/>
    <mergeCell ref="H8:J8"/>
    <mergeCell ref="C8:E8"/>
    <mergeCell ref="H3:J3"/>
    <mergeCell ref="H4:J4"/>
    <mergeCell ref="H5:J5"/>
    <mergeCell ref="H6:J6"/>
    <mergeCell ref="H7:J7"/>
    <mergeCell ref="C3:E3"/>
    <mergeCell ref="C4:E4"/>
    <mergeCell ref="C5:E5"/>
    <mergeCell ref="C6:E6"/>
    <mergeCell ref="C7:E7"/>
    <mergeCell ref="M3:O3"/>
    <mergeCell ref="M4:O4"/>
    <mergeCell ref="M5:O5"/>
    <mergeCell ref="M6:O6"/>
    <mergeCell ref="M7:O7"/>
    <mergeCell ref="M9:O9"/>
    <mergeCell ref="M10:O10"/>
    <mergeCell ref="H9:J9"/>
    <mergeCell ref="H10:J10"/>
    <mergeCell ref="M8:O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723C08FC58544989045806C1EA040" ma:contentTypeVersion="13" ma:contentTypeDescription="Crée un document." ma:contentTypeScope="" ma:versionID="763cc36ed7a9eb54dee97491e127ad5f">
  <xsd:schema xmlns:xsd="http://www.w3.org/2001/XMLSchema" xmlns:xs="http://www.w3.org/2001/XMLSchema" xmlns:p="http://schemas.microsoft.com/office/2006/metadata/properties" xmlns:ns2="aa217cf6-000e-4b0e-919d-45451cbfdaa9" xmlns:ns3="330c3ae2-bf83-44ee-a273-e8b63d08b66a" targetNamespace="http://schemas.microsoft.com/office/2006/metadata/properties" ma:root="true" ma:fieldsID="c6cd094fd2af875fa49658fbb7e4ea46" ns2:_="" ns3:_="">
    <xsd:import namespace="aa217cf6-000e-4b0e-919d-45451cbfdaa9"/>
    <xsd:import namespace="330c3ae2-bf83-44ee-a273-e8b63d08b6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17cf6-000e-4b0e-919d-45451cbfda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c3ae2-bf83-44ee-a273-e8b63d08b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30c3ae2-bf83-44ee-a273-e8b63d08b66a" xsi:nil="true"/>
  </documentManagement>
</p:properties>
</file>

<file path=customXml/itemProps1.xml><?xml version="1.0" encoding="utf-8"?>
<ds:datastoreItem xmlns:ds="http://schemas.openxmlformats.org/officeDocument/2006/customXml" ds:itemID="{C47E82B9-5CDB-4D44-BC99-970DC8601DB8}"/>
</file>

<file path=customXml/itemProps2.xml><?xml version="1.0" encoding="utf-8"?>
<ds:datastoreItem xmlns:ds="http://schemas.openxmlformats.org/officeDocument/2006/customXml" ds:itemID="{683DE1CA-E0ED-4BC6-BCF4-A69A0234085A}"/>
</file>

<file path=customXml/itemProps3.xml><?xml version="1.0" encoding="utf-8"?>
<ds:datastoreItem xmlns:ds="http://schemas.openxmlformats.org/officeDocument/2006/customXml" ds:itemID="{B61B50A4-2F93-4B81-92FE-36208837DE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Pape Mamadou Thiam</dc:creator>
  <cp:keywords/>
  <dc:description/>
  <cp:lastModifiedBy>FRONT OFFICE</cp:lastModifiedBy>
  <cp:revision/>
  <dcterms:created xsi:type="dcterms:W3CDTF">2018-06-19T12:28:49Z</dcterms:created>
  <dcterms:modified xsi:type="dcterms:W3CDTF">2022-02-23T11:15:31Z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0x01010081E723C08FC58544989045806C1EA040</vt:lpwstr>
  </property>
</Properties>
</file>